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ОУ СОШ № 1" sheetId="1" r:id="rId1"/>
    <sheet name="МОУ СОШ № 2" sheetId="2" state="hidden" r:id="rId2"/>
    <sheet name="МОУ СОШ № 3" sheetId="3" state="hidden" r:id="rId3"/>
    <sheet name="МОУ СОШ № 4" sheetId="4" state="hidden" r:id="rId4"/>
    <sheet name="МОУ СОШ № 5" sheetId="5" state="hidden" r:id="rId5"/>
    <sheet name="МОУ Гимназия" sheetId="6" state="hidden" r:id="rId6"/>
    <sheet name="МОУ Лицей)" sheetId="7" state="hidden" r:id="rId7"/>
    <sheet name="МОУ ОСОШ " sheetId="8" state="hidden" r:id="rId8"/>
    <sheet name="Свод" sheetId="9" state="hidden" r:id="rId9"/>
    <sheet name="Лист1" sheetId="10" r:id="rId10"/>
  </sheets>
  <definedNames>
    <definedName name="Z_3F8C49AE_FAC3_4FC9_A070_DAB02F08DBBF_.wvu.PrintArea" localSheetId="5" hidden="1">'МОУ Гимназия'!#REF!</definedName>
    <definedName name="Z_3F8C49AE_FAC3_4FC9_A070_DAB02F08DBBF_.wvu.PrintArea" localSheetId="6" hidden="1">'МОУ Лицей)'!#REF!</definedName>
    <definedName name="Z_3F8C49AE_FAC3_4FC9_A070_DAB02F08DBBF_.wvu.PrintArea" localSheetId="0" hidden="1">'МОУ СОШ № 1'!$A$50:$F$82</definedName>
    <definedName name="Z_3F8C49AE_FAC3_4FC9_A070_DAB02F08DBBF_.wvu.PrintArea" localSheetId="1" hidden="1">'МОУ СОШ № 2'!#REF!</definedName>
    <definedName name="Z_3F8C49AE_FAC3_4FC9_A070_DAB02F08DBBF_.wvu.PrintArea" localSheetId="2" hidden="1">'МОУ СОШ № 3'!#REF!</definedName>
    <definedName name="Z_3F8C49AE_FAC3_4FC9_A070_DAB02F08DBBF_.wvu.PrintArea" localSheetId="3" hidden="1">'МОУ СОШ № 4'!#REF!</definedName>
    <definedName name="Z_3F8C49AE_FAC3_4FC9_A070_DAB02F08DBBF_.wvu.PrintArea" localSheetId="4" hidden="1">'МОУ СОШ № 5'!#REF!</definedName>
    <definedName name="Z_3F8C49AE_FAC3_4FC9_A070_DAB02F08DBBF_.wvu.PrintArea" localSheetId="8" hidden="1">'Свод'!#REF!</definedName>
    <definedName name="Z_400BA457_D03F_45A5_BFCE_56934223248E_.wvu.PrintArea" localSheetId="0" hidden="1">'МОУ СОШ № 1'!$A$50:$F$82</definedName>
    <definedName name="Z_400BA457_D03F_45A5_BFCE_56934223248E_.wvu.Rows" localSheetId="1" hidden="1">'МОУ СОШ № 2'!$71:$72</definedName>
    <definedName name="Z_5BCF715A_11D8_40F6_949A_17A6D6608560_.wvu.PrintArea" localSheetId="6" hidden="1">'МОУ Лицей)'!#REF!</definedName>
    <definedName name="Z_5BCF715A_11D8_40F6_949A_17A6D6608560_.wvu.PrintArea" localSheetId="0" hidden="1">'МОУ СОШ № 1'!$A$50:$F$82</definedName>
    <definedName name="Z_5BCF715A_11D8_40F6_949A_17A6D6608560_.wvu.PrintArea" localSheetId="1" hidden="1">'МОУ СОШ № 2'!#REF!</definedName>
    <definedName name="Z_5BCF715A_11D8_40F6_949A_17A6D6608560_.wvu.PrintArea" localSheetId="8" hidden="1">'Свод'!#REF!</definedName>
    <definedName name="Z_5C4D5D40_E1A8_4D69_85B2_A60DBE124431_.wvu.PrintArea" localSheetId="5" hidden="1">'МОУ Гимназия'!#REF!</definedName>
    <definedName name="Z_5C4D5D40_E1A8_4D69_85B2_A60DBE124431_.wvu.PrintArea" localSheetId="6" hidden="1">'МОУ Лицей)'!#REF!</definedName>
    <definedName name="Z_5C4D5D40_E1A8_4D69_85B2_A60DBE124431_.wvu.PrintArea" localSheetId="0" hidden="1">'МОУ СОШ № 1'!$A$50:$F$82</definedName>
    <definedName name="Z_5C4D5D40_E1A8_4D69_85B2_A60DBE124431_.wvu.PrintArea" localSheetId="1" hidden="1">'МОУ СОШ № 2'!#REF!</definedName>
    <definedName name="Z_5C4D5D40_E1A8_4D69_85B2_A60DBE124431_.wvu.PrintArea" localSheetId="2" hidden="1">'МОУ СОШ № 3'!#REF!</definedName>
    <definedName name="Z_5C4D5D40_E1A8_4D69_85B2_A60DBE124431_.wvu.PrintArea" localSheetId="3" hidden="1">'МОУ СОШ № 4'!#REF!</definedName>
    <definedName name="Z_5C4D5D40_E1A8_4D69_85B2_A60DBE124431_.wvu.PrintArea" localSheetId="4" hidden="1">'МОУ СОШ № 5'!#REF!</definedName>
    <definedName name="Z_5C4D5D40_E1A8_4D69_85B2_A60DBE124431_.wvu.PrintArea" localSheetId="8" hidden="1">'Свод'!#REF!</definedName>
    <definedName name="Z_9D17E448_2BCE_4F26_88DB_A1CDFED62E1F_.wvu.PrintArea" localSheetId="6" hidden="1">'МОУ Лицей)'!#REF!</definedName>
    <definedName name="Z_9D17E448_2BCE_4F26_88DB_A1CDFED62E1F_.wvu.PrintArea" localSheetId="0" hidden="1">'МОУ СОШ № 1'!$A$50:$F$82</definedName>
    <definedName name="Z_9D17E448_2BCE_4F26_88DB_A1CDFED62E1F_.wvu.PrintArea" localSheetId="1" hidden="1">'МОУ СОШ № 2'!#REF!</definedName>
    <definedName name="Z_9D17E448_2BCE_4F26_88DB_A1CDFED62E1F_.wvu.PrintArea" localSheetId="3" hidden="1">'МОУ СОШ № 4'!#REF!</definedName>
    <definedName name="Z_9D17E448_2BCE_4F26_88DB_A1CDFED62E1F_.wvu.PrintArea" localSheetId="8" hidden="1">'Свод'!#REF!</definedName>
    <definedName name="Z_9D17E448_2BCE_4F26_88DB_A1CDFED62E1F_.wvu.Rows" localSheetId="1" hidden="1">'МОУ СОШ № 2'!$71:$72</definedName>
    <definedName name="Z_9D17E448_2BCE_4F26_88DB_A1CDFED62E1F_.wvu.Rows" localSheetId="3" hidden="1">'МОУ СОШ № 4'!#REF!</definedName>
    <definedName name="Z_DCCE0100_B067_4925_A3D6_8F3A2AD1CC40_.wvu.PrintArea" localSheetId="0" hidden="1">'МОУ СОШ № 1'!$A$50:$F$82</definedName>
    <definedName name="Z_DCCE0100_B067_4925_A3D6_8F3A2AD1CC40_.wvu.Rows" localSheetId="1" hidden="1">'МОУ СОШ № 2'!$71:$72</definedName>
    <definedName name="_xlnm.Print_Area" localSheetId="6">'МОУ Лицей)'!#REF!</definedName>
    <definedName name="_xlnm.Print_Area" localSheetId="0">'МОУ СОШ № 1'!$A$50:$F$82</definedName>
    <definedName name="_xlnm.Print_Area" localSheetId="1">'МОУ СОШ № 2'!#REF!</definedName>
    <definedName name="_xlnm.Print_Area" localSheetId="3">'МОУ СОШ № 4'!#REF!</definedName>
    <definedName name="_xlnm.Print_Area" localSheetId="8">'Свод'!#REF!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<sst xmlns="http://schemas.openxmlformats.org/spreadsheetml/2006/main" count="99" uniqueCount="72">
  <si>
    <t>Наименование показателя</t>
  </si>
  <si>
    <t>Код по  бюджетной классификации операции сектора государственного управления</t>
  </si>
  <si>
    <t>Всего</t>
  </si>
  <si>
    <t>Средства бюджета города</t>
  </si>
  <si>
    <t>Средства от приносящей доход деятельности</t>
  </si>
  <si>
    <t>Прочие</t>
  </si>
  <si>
    <t>в том числе:</t>
  </si>
  <si>
    <t>Поступления, всего:</t>
  </si>
  <si>
    <t>в том числе</t>
  </si>
  <si>
    <t>Субсидии на выполнение муниципального задания</t>
  </si>
  <si>
    <t>Иные целевые субсидии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</si>
  <si>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</si>
  <si>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приносящий доход деятельности, всего:</t>
  </si>
  <si>
    <t>Планируемый остаток средств на конец планируемого года</t>
  </si>
  <si>
    <t>Выплаты 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</si>
  <si>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</si>
  <si>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</si>
  <si>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</si>
  <si>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</si>
  <si>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</si>
  <si>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</si>
  <si>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</si>
  <si>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</si>
  <si>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</si>
  <si>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</si>
  <si>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</si>
  <si>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</si>
  <si>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</si>
  <si>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</si>
  <si>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Иные целевые субсидии (расшифровать)</t>
  </si>
  <si>
    <t>Х</t>
  </si>
  <si>
    <t>211 8св</t>
  </si>
  <si>
    <t>211 31</t>
  </si>
  <si>
    <t>212 31</t>
  </si>
  <si>
    <t>213 31</t>
  </si>
  <si>
    <t>213 8св</t>
  </si>
  <si>
    <t>310 31</t>
  </si>
  <si>
    <t>340 31</t>
  </si>
  <si>
    <t xml:space="preserve">III. Показатели по поступлениям и выплатам муниципального учреждения </t>
  </si>
  <si>
    <t>Руководитель муниципального учреждения</t>
  </si>
  <si>
    <t>Руководитель финансово-экономической службы</t>
  </si>
  <si>
    <t>Исполнитель</t>
  </si>
  <si>
    <t>тел.  25-5-59-77</t>
  </si>
  <si>
    <t>212 31п</t>
  </si>
  <si>
    <t>МОУ СОШ № 1 на 2013 год</t>
  </si>
  <si>
    <t xml:space="preserve">Н.И. Романов </t>
  </si>
  <si>
    <t xml:space="preserve">Т.М. Крышталь </t>
  </si>
  <si>
    <t>"       " ___________________ 2013 г.</t>
  </si>
  <si>
    <t>код цели 999</t>
  </si>
  <si>
    <t>код цели 912</t>
  </si>
  <si>
    <t>код цели 913</t>
  </si>
  <si>
    <t>код цели 914</t>
  </si>
  <si>
    <t>код цели 995</t>
  </si>
  <si>
    <t>код цели 996</t>
  </si>
  <si>
    <t>Остаток средств на начало планируемого года</t>
  </si>
  <si>
    <t>290 им</t>
  </si>
  <si>
    <t>код цели 912, в т.ч.</t>
  </si>
  <si>
    <t>223 ост</t>
  </si>
  <si>
    <t>225 ост</t>
  </si>
  <si>
    <t>226 ост</t>
  </si>
  <si>
    <t>340 ост</t>
  </si>
  <si>
    <t>211 31ост</t>
  </si>
  <si>
    <t>213 31ост</t>
  </si>
  <si>
    <t>Начисления на вып-латы по оплате труда</t>
  </si>
  <si>
    <t>Заработная плата(9121)</t>
  </si>
  <si>
    <t>Прочие выплаты (9123)</t>
  </si>
  <si>
    <t>Увеличение стоимости основных средств (9122)</t>
  </si>
  <si>
    <t>Увеличение стоимости материальных запасов (9122)</t>
  </si>
  <si>
    <t>Прочие выплаты (9121)</t>
  </si>
  <si>
    <t>Начисления на вып-латы по оплате труда (9121)</t>
  </si>
  <si>
    <t>Заработная плата(912)</t>
  </si>
  <si>
    <t>Начисления на вып-латы по оплате труда (912)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</si>
</sst>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21.00390625" style="0" customWidth="1"/>
    <col min="2" max="2" width="12.28125" style="0" customWidth="1"/>
    <col min="3" max="3" width="12.8515625" style="0" customWidth="1"/>
    <col min="4" max="4" width="13.28125" style="0" customWidth="1"/>
    <col min="5" max="5" width="12.8515625" style="0" customWidth="1"/>
    <col min="6" max="6" width="12.28125" style="0" customWidth="1"/>
    <col min="8" max="8" width="12.57421875" style="0" customWidth="1"/>
  </cols>
  <sheetData>
    <row r="1" spans="4:6" ht="12.75">
      <c r="D1" s="9"/>
      <c r="E1" s="9"/>
      <c r="F1" s="9"/>
    </row>
    <row r="2" spans="1:6" ht="15">
      <c r="A2" s="16" t="s">
        <v>38</v>
      </c>
      <c r="B2" s="16"/>
      <c r="C2" s="16"/>
      <c r="D2" s="16"/>
      <c r="E2" s="16"/>
      <c r="F2" s="16"/>
    </row>
    <row r="3" spans="1:6" ht="15">
      <c r="A3" s="16" t="s">
        <v>44</v>
      </c>
      <c r="B3" s="16"/>
      <c r="C3" s="16"/>
      <c r="D3" s="16"/>
      <c r="E3" s="16"/>
      <c r="F3" s="16"/>
    </row>
    <row r="5" spans="1:6" ht="12.75">
      <c r="A5" s="22" t="s">
        <v>0</v>
      </c>
      <c r="B5" s="24" t="s">
        <v>1</v>
      </c>
      <c r="C5" s="22" t="s">
        <v>2</v>
      </c>
      <c r="D5" s="19" t="s">
        <v>6</v>
      </c>
      <c r="E5" s="20"/>
      <c r="F5" s="21"/>
    </row>
    <row r="6" spans="1:6" ht="51">
      <c r="A6" s="23"/>
      <c r="B6" s="23"/>
      <c r="C6" s="23"/>
      <c r="D6" s="1" t="s">
        <v>3</v>
      </c>
      <c r="E6" s="1" t="s">
        <v>4</v>
      </c>
      <c r="F6" s="1" t="s">
        <v>5</v>
      </c>
    </row>
    <row r="7" spans="1:6" ht="38.25">
      <c r="A7" s="4" t="s">
        <v>54</v>
      </c>
      <c r="B7" s="6" t="s">
        <v>30</v>
      </c>
      <c r="C7" s="10">
        <f>D7+E7+F7</f>
        <v>414462.95</v>
      </c>
      <c r="D7" s="10">
        <f>D8+D9+D10+D11</f>
        <v>355000.19</v>
      </c>
      <c r="E7" s="10">
        <f>E12</f>
        <v>59462.759999999995</v>
      </c>
      <c r="F7" s="10">
        <f>F13</f>
        <v>0</v>
      </c>
    </row>
    <row r="8" spans="1:6" ht="12.75">
      <c r="A8" s="4" t="s">
        <v>48</v>
      </c>
      <c r="B8" s="6">
        <v>180</v>
      </c>
      <c r="C8" s="10">
        <f>D8</f>
        <v>68649.08</v>
      </c>
      <c r="D8" s="10">
        <f>D56+D58+D60</f>
        <v>68649.08</v>
      </c>
      <c r="E8" s="10"/>
      <c r="F8" s="10"/>
    </row>
    <row r="9" spans="1:6" ht="12.75">
      <c r="A9" s="4" t="s">
        <v>49</v>
      </c>
      <c r="B9" s="6">
        <v>180</v>
      </c>
      <c r="C9" s="10">
        <f>D9</f>
        <v>286351.11</v>
      </c>
      <c r="D9" s="10">
        <f>D43+D48</f>
        <v>286351.11</v>
      </c>
      <c r="E9" s="10"/>
      <c r="F9" s="10"/>
    </row>
    <row r="10" spans="1:6" ht="12.75">
      <c r="A10" s="4" t="s">
        <v>50</v>
      </c>
      <c r="B10" s="6">
        <v>180</v>
      </c>
      <c r="C10" s="10">
        <f>D10</f>
        <v>0</v>
      </c>
      <c r="D10" s="10"/>
      <c r="E10" s="10"/>
      <c r="F10" s="10"/>
    </row>
    <row r="11" spans="1:6" ht="12.75">
      <c r="A11" s="4" t="s">
        <v>51</v>
      </c>
      <c r="B11" s="6">
        <v>180</v>
      </c>
      <c r="C11" s="10">
        <f>D11</f>
        <v>0</v>
      </c>
      <c r="D11" s="10"/>
      <c r="E11" s="10"/>
      <c r="F11" s="10"/>
    </row>
    <row r="12" spans="1:6" ht="12.75">
      <c r="A12" s="4" t="s">
        <v>52</v>
      </c>
      <c r="B12" s="6">
        <v>130</v>
      </c>
      <c r="C12" s="10">
        <f>E12</f>
        <v>59462.759999999995</v>
      </c>
      <c r="D12" s="10"/>
      <c r="E12" s="10">
        <f>E61+E65</f>
        <v>59462.759999999995</v>
      </c>
      <c r="F12" s="10"/>
    </row>
    <row r="13" spans="1:6" ht="12.75">
      <c r="A13" s="4" t="s">
        <v>53</v>
      </c>
      <c r="B13" s="6">
        <v>180</v>
      </c>
      <c r="C13" s="10">
        <f>F13</f>
        <v>0</v>
      </c>
      <c r="D13" s="10"/>
      <c r="E13" s="10"/>
      <c r="F13" s="10"/>
    </row>
    <row r="14" spans="1:6" ht="15">
      <c r="A14" s="2" t="s">
        <v>7</v>
      </c>
      <c r="B14" s="6" t="s">
        <v>30</v>
      </c>
      <c r="C14" s="10">
        <f aca="true" t="shared" si="0" ref="C14:C70">D14+E14+F14</f>
        <v>59098150</v>
      </c>
      <c r="D14" s="10">
        <f>D17+D18+D22+D23</f>
        <v>59098150</v>
      </c>
      <c r="E14" s="10">
        <f>E27</f>
        <v>0</v>
      </c>
      <c r="F14" s="10">
        <f>F32</f>
        <v>0</v>
      </c>
    </row>
    <row r="15" spans="1:6" ht="12.75">
      <c r="A15" s="3" t="s">
        <v>8</v>
      </c>
      <c r="B15" s="6" t="s">
        <v>30</v>
      </c>
      <c r="C15" s="10"/>
      <c r="D15" s="10"/>
      <c r="E15" s="10"/>
      <c r="F15" s="10"/>
    </row>
    <row r="16" spans="1:6" ht="51">
      <c r="A16" s="4" t="s">
        <v>9</v>
      </c>
      <c r="B16" s="6" t="s">
        <v>30</v>
      </c>
      <c r="C16" s="10"/>
      <c r="D16" s="10"/>
      <c r="E16" s="10"/>
      <c r="F16" s="10"/>
    </row>
    <row r="17" spans="1:6" ht="12.75">
      <c r="A17" s="4" t="s">
        <v>48</v>
      </c>
      <c r="B17" s="6">
        <v>180</v>
      </c>
      <c r="C17" s="10">
        <f>D17+E17+F17</f>
        <v>5602855</v>
      </c>
      <c r="D17" s="10">
        <f>(D40+D46+D50+D51+D65+D68)-D56-D58-D60</f>
        <v>5602855</v>
      </c>
      <c r="E17" s="10"/>
      <c r="F17" s="10"/>
    </row>
    <row r="18" spans="1:6" ht="12.75">
      <c r="A18" s="4" t="s">
        <v>56</v>
      </c>
      <c r="B18" s="6">
        <v>180</v>
      </c>
      <c r="C18" s="10">
        <f>D18+E18+F18</f>
        <v>53495295</v>
      </c>
      <c r="D18" s="10">
        <f>D42+D44+D45+D47+D66+D67</f>
        <v>53495295</v>
      </c>
      <c r="E18" s="10"/>
      <c r="F18" s="10"/>
    </row>
    <row r="19" spans="1:6" ht="12.75">
      <c r="A19" s="4">
        <v>9121</v>
      </c>
      <c r="B19" s="6">
        <v>180</v>
      </c>
      <c r="C19" s="10">
        <f>D19</f>
        <v>51482694</v>
      </c>
      <c r="D19" s="10">
        <f>D42+D45+D47</f>
        <v>51482694</v>
      </c>
      <c r="E19" s="10"/>
      <c r="F19" s="10"/>
    </row>
    <row r="20" spans="1:6" ht="12.75">
      <c r="A20" s="4">
        <v>9122</v>
      </c>
      <c r="B20" s="6">
        <v>180</v>
      </c>
      <c r="C20" s="10">
        <f>D20</f>
        <v>1913970</v>
      </c>
      <c r="D20" s="10">
        <f>D66+D67</f>
        <v>1913970</v>
      </c>
      <c r="E20" s="10"/>
      <c r="F20" s="10"/>
    </row>
    <row r="21" spans="1:6" ht="12.75">
      <c r="A21" s="4">
        <v>9123</v>
      </c>
      <c r="B21" s="6">
        <v>180</v>
      </c>
      <c r="C21" s="10">
        <f>D21</f>
        <v>98631</v>
      </c>
      <c r="D21" s="10">
        <f>D44</f>
        <v>98631</v>
      </c>
      <c r="E21" s="10"/>
      <c r="F21" s="10"/>
    </row>
    <row r="22" spans="1:6" ht="12.75">
      <c r="A22" s="4" t="s">
        <v>50</v>
      </c>
      <c r="B22" s="6">
        <v>180</v>
      </c>
      <c r="C22" s="10">
        <f>D22</f>
        <v>0</v>
      </c>
      <c r="D22" s="10">
        <f>D41+D49</f>
        <v>0</v>
      </c>
      <c r="E22" s="10"/>
      <c r="F22" s="10"/>
    </row>
    <row r="23" spans="1:6" ht="12.75">
      <c r="A23" s="4" t="s">
        <v>51</v>
      </c>
      <c r="B23" s="6">
        <v>180</v>
      </c>
      <c r="C23" s="10">
        <f>D23+E23+F23</f>
        <v>0</v>
      </c>
      <c r="D23" s="10"/>
      <c r="E23" s="10"/>
      <c r="F23" s="10"/>
    </row>
    <row r="24" spans="1:6" ht="8.25" customHeight="1">
      <c r="A24" s="4"/>
      <c r="B24" s="6"/>
      <c r="C24" s="10"/>
      <c r="D24" s="10"/>
      <c r="E24" s="10"/>
      <c r="F24" s="10"/>
    </row>
    <row r="25" spans="1:6" ht="8.25" customHeight="1">
      <c r="A25" s="4"/>
      <c r="B25" s="6"/>
      <c r="C25" s="10"/>
      <c r="D25" s="10"/>
      <c r="E25" s="10"/>
      <c r="F25" s="10"/>
    </row>
    <row r="26" spans="1:6" ht="24" customHeight="1">
      <c r="A26" s="4" t="s">
        <v>10</v>
      </c>
      <c r="B26" s="6"/>
      <c r="C26" s="10">
        <f t="shared" si="0"/>
        <v>0</v>
      </c>
      <c r="D26" s="10">
        <f>D70</f>
        <v>0</v>
      </c>
      <c r="E26" s="10">
        <f>E70</f>
        <v>0</v>
      </c>
      <c r="F26" s="10"/>
    </row>
    <row r="27" spans="1:6" ht="140.25">
      <c r="A27" s="4" t="s">
        <v>11</v>
      </c>
      <c r="B27" s="6" t="s">
        <v>30</v>
      </c>
      <c r="C27" s="10">
        <f>E27</f>
        <v>0</v>
      </c>
      <c r="D27" s="10"/>
      <c r="E27" s="10">
        <f>E29</f>
        <v>0</v>
      </c>
      <c r="F27" s="10"/>
    </row>
    <row r="28" spans="1:6" ht="12.75">
      <c r="A28" s="4" t="s">
        <v>6</v>
      </c>
      <c r="B28" s="6" t="s">
        <v>30</v>
      </c>
      <c r="C28" s="10"/>
      <c r="D28" s="10"/>
      <c r="E28" s="10"/>
      <c r="F28" s="10"/>
    </row>
    <row r="29" spans="1:6" ht="12.75">
      <c r="A29" s="4" t="s">
        <v>52</v>
      </c>
      <c r="B29" s="6">
        <v>130</v>
      </c>
      <c r="C29" s="10">
        <f>E29</f>
        <v>0</v>
      </c>
      <c r="D29" s="10"/>
      <c r="E29" s="10">
        <f>E36-E7</f>
        <v>0</v>
      </c>
      <c r="F29" s="10"/>
    </row>
    <row r="30" spans="1:6" ht="8.25" customHeight="1">
      <c r="A30" s="4"/>
      <c r="B30" s="6"/>
      <c r="C30" s="10"/>
      <c r="D30" s="10"/>
      <c r="E30" s="10"/>
      <c r="F30" s="10"/>
    </row>
    <row r="31" spans="1:6" ht="8.25" customHeight="1">
      <c r="A31" s="4"/>
      <c r="B31" s="6"/>
      <c r="C31" s="10"/>
      <c r="D31" s="10"/>
      <c r="E31" s="10"/>
      <c r="F31" s="10"/>
    </row>
    <row r="32" spans="1:6" ht="38.25">
      <c r="A32" s="4" t="s">
        <v>12</v>
      </c>
      <c r="B32" s="6" t="s">
        <v>30</v>
      </c>
      <c r="C32" s="10">
        <f>F32</f>
        <v>0</v>
      </c>
      <c r="D32" s="10"/>
      <c r="E32" s="10"/>
      <c r="F32" s="10">
        <f>F34</f>
        <v>0</v>
      </c>
    </row>
    <row r="33" spans="1:6" ht="12.75">
      <c r="A33" s="4" t="s">
        <v>6</v>
      </c>
      <c r="B33" s="6" t="s">
        <v>30</v>
      </c>
      <c r="C33" s="10"/>
      <c r="D33" s="10"/>
      <c r="E33" s="10"/>
      <c r="F33" s="10"/>
    </row>
    <row r="34" spans="1:6" ht="12.75">
      <c r="A34" s="4" t="s">
        <v>53</v>
      </c>
      <c r="B34" s="6">
        <v>180</v>
      </c>
      <c r="C34" s="10">
        <f>F34</f>
        <v>0</v>
      </c>
      <c r="D34" s="10"/>
      <c r="E34" s="10"/>
      <c r="F34" s="10">
        <f>F36</f>
        <v>0</v>
      </c>
    </row>
    <row r="35" spans="1:6" ht="38.25">
      <c r="A35" s="4" t="s">
        <v>13</v>
      </c>
      <c r="B35" s="6" t="s">
        <v>30</v>
      </c>
      <c r="C35" s="10">
        <f t="shared" si="0"/>
        <v>0</v>
      </c>
      <c r="D35" s="10"/>
      <c r="E35" s="10"/>
      <c r="F35" s="10"/>
    </row>
    <row r="36" spans="1:6" ht="15">
      <c r="A36" s="5" t="s">
        <v>14</v>
      </c>
      <c r="B36" s="7">
        <v>900</v>
      </c>
      <c r="C36" s="10">
        <f t="shared" si="0"/>
        <v>59512612.949999996</v>
      </c>
      <c r="D36" s="10">
        <f>D38+D51+D63</f>
        <v>59453150.19</v>
      </c>
      <c r="E36" s="10">
        <f>E38+E51+E63</f>
        <v>59462.759999999995</v>
      </c>
      <c r="F36" s="10">
        <f>F38+F51+F63</f>
        <v>0</v>
      </c>
    </row>
    <row r="37" spans="1:6" ht="12.75">
      <c r="A37" s="4" t="s">
        <v>6</v>
      </c>
      <c r="B37" s="3"/>
      <c r="C37" s="10">
        <f t="shared" si="0"/>
        <v>0</v>
      </c>
      <c r="D37" s="10"/>
      <c r="E37" s="10"/>
      <c r="F37" s="10"/>
    </row>
    <row r="38" spans="1:8" ht="51">
      <c r="A38" s="11" t="s">
        <v>15</v>
      </c>
      <c r="B38" s="12">
        <v>210</v>
      </c>
      <c r="C38" s="13">
        <f t="shared" si="0"/>
        <v>52623575.11</v>
      </c>
      <c r="D38" s="13">
        <f>D40+D41+D42+D43+D44+D45+D46+D47+D48+D49+D50</f>
        <v>52623575.11</v>
      </c>
      <c r="E38" s="13">
        <f>E40+E41+E42+E44+E45+E46+E47+E49+E50</f>
        <v>0</v>
      </c>
      <c r="F38" s="13">
        <f>F40+F41+F42+F44+F45+F46+F47+F49+F50</f>
        <v>0</v>
      </c>
      <c r="H38" s="13">
        <v>52340824</v>
      </c>
    </row>
    <row r="39" spans="1:8" ht="12.75">
      <c r="A39" s="4" t="s">
        <v>16</v>
      </c>
      <c r="B39" s="6"/>
      <c r="C39" s="10"/>
      <c r="D39" s="10"/>
      <c r="E39" s="10"/>
      <c r="F39" s="10"/>
      <c r="H39" s="10"/>
    </row>
    <row r="40" spans="1:8" ht="12.75">
      <c r="A40" s="4" t="s">
        <v>17</v>
      </c>
      <c r="B40" s="6">
        <v>211</v>
      </c>
      <c r="C40" s="10">
        <f t="shared" si="0"/>
        <v>552918</v>
      </c>
      <c r="D40" s="10">
        <v>552918</v>
      </c>
      <c r="E40" s="10"/>
      <c r="F40" s="10"/>
      <c r="H40" s="10">
        <v>552918</v>
      </c>
    </row>
    <row r="41" spans="1:8" ht="12.75">
      <c r="A41" s="4" t="s">
        <v>17</v>
      </c>
      <c r="B41" s="6" t="s">
        <v>31</v>
      </c>
      <c r="C41" s="10">
        <f t="shared" si="0"/>
        <v>0</v>
      </c>
      <c r="D41" s="10">
        <f>+D49</f>
        <v>0</v>
      </c>
      <c r="E41" s="10"/>
      <c r="F41" s="10"/>
      <c r="H41" s="10">
        <f>+H49</f>
        <v>0</v>
      </c>
    </row>
    <row r="42" spans="1:8" ht="15.75" customHeight="1">
      <c r="A42" s="4" t="s">
        <v>64</v>
      </c>
      <c r="B42" s="6" t="s">
        <v>32</v>
      </c>
      <c r="C42" s="10">
        <f t="shared" si="0"/>
        <v>39538475</v>
      </c>
      <c r="D42" s="10">
        <v>39538475</v>
      </c>
      <c r="E42" s="10"/>
      <c r="F42" s="10"/>
      <c r="H42" s="10">
        <v>39541240</v>
      </c>
    </row>
    <row r="43" spans="1:8" ht="15" customHeight="1">
      <c r="A43" s="4" t="s">
        <v>70</v>
      </c>
      <c r="B43" s="6" t="s">
        <v>61</v>
      </c>
      <c r="C43" s="10">
        <f>D43</f>
        <v>219930</v>
      </c>
      <c r="D43" s="10">
        <v>219930</v>
      </c>
      <c r="E43" s="10"/>
      <c r="F43" s="10"/>
      <c r="H43" s="10"/>
    </row>
    <row r="44" spans="1:8" ht="14.25" customHeight="1">
      <c r="A44" s="4" t="s">
        <v>65</v>
      </c>
      <c r="B44" s="6" t="s">
        <v>33</v>
      </c>
      <c r="C44" s="10">
        <f t="shared" si="0"/>
        <v>98631</v>
      </c>
      <c r="D44" s="10">
        <v>98631</v>
      </c>
      <c r="E44" s="10"/>
      <c r="F44" s="10"/>
      <c r="H44" s="10">
        <v>98631</v>
      </c>
    </row>
    <row r="45" spans="1:8" ht="14.25" customHeight="1">
      <c r="A45" s="4" t="s">
        <v>68</v>
      </c>
      <c r="B45" s="6" t="s">
        <v>43</v>
      </c>
      <c r="C45" s="10">
        <f t="shared" si="0"/>
        <v>3600</v>
      </c>
      <c r="D45" s="10">
        <v>3600</v>
      </c>
      <c r="E45" s="10"/>
      <c r="F45" s="10"/>
      <c r="H45" s="10">
        <v>3600</v>
      </c>
    </row>
    <row r="46" spans="1:8" ht="12.75">
      <c r="A46" s="4" t="s">
        <v>18</v>
      </c>
      <c r="B46" s="6">
        <v>212</v>
      </c>
      <c r="C46" s="10">
        <f t="shared" si="0"/>
        <v>36000</v>
      </c>
      <c r="D46" s="10">
        <v>36000</v>
      </c>
      <c r="E46" s="10"/>
      <c r="F46" s="10"/>
      <c r="H46" s="10">
        <v>36000</v>
      </c>
    </row>
    <row r="47" spans="1:8" ht="38.25">
      <c r="A47" s="14" t="s">
        <v>69</v>
      </c>
      <c r="B47" s="6" t="s">
        <v>34</v>
      </c>
      <c r="C47" s="10">
        <f t="shared" si="0"/>
        <v>11940619</v>
      </c>
      <c r="D47" s="10">
        <v>11940619</v>
      </c>
      <c r="E47" s="10"/>
      <c r="F47" s="10"/>
      <c r="H47" s="10">
        <v>11941454</v>
      </c>
    </row>
    <row r="48" spans="1:8" ht="38.25">
      <c r="A48" s="14" t="s">
        <v>71</v>
      </c>
      <c r="B48" s="6" t="s">
        <v>62</v>
      </c>
      <c r="C48" s="10">
        <f>D48</f>
        <v>66421.11</v>
      </c>
      <c r="D48" s="10">
        <v>66421.11</v>
      </c>
      <c r="E48" s="10"/>
      <c r="F48" s="10"/>
      <c r="H48" s="15"/>
    </row>
    <row r="49" spans="1:6" ht="25.5">
      <c r="A49" s="14" t="s">
        <v>63</v>
      </c>
      <c r="B49" s="6" t="s">
        <v>35</v>
      </c>
      <c r="C49" s="10">
        <f t="shared" si="0"/>
        <v>0</v>
      </c>
      <c r="D49" s="10"/>
      <c r="E49" s="10"/>
      <c r="F49" s="10"/>
    </row>
    <row r="50" spans="1:6" ht="25.5">
      <c r="A50" s="14" t="s">
        <v>63</v>
      </c>
      <c r="B50" s="6">
        <v>213</v>
      </c>
      <c r="C50" s="10">
        <f t="shared" si="0"/>
        <v>166981</v>
      </c>
      <c r="D50" s="10">
        <v>166981</v>
      </c>
      <c r="E50" s="10"/>
      <c r="F50" s="10"/>
    </row>
    <row r="51" spans="1:6" ht="25.5">
      <c r="A51" s="11" t="s">
        <v>19</v>
      </c>
      <c r="B51" s="12">
        <v>220</v>
      </c>
      <c r="C51" s="13">
        <f t="shared" si="0"/>
        <v>4855604.08</v>
      </c>
      <c r="D51" s="13">
        <f>D53+D54+D55+D56+D57+D58+D59+D60+D61+D62</f>
        <v>4817670.08</v>
      </c>
      <c r="E51" s="13">
        <f>E53+E54+E55+E57+E59+E61</f>
        <v>37934</v>
      </c>
      <c r="F51" s="13">
        <f>F53+F54+F55+F57+F59+F61</f>
        <v>0</v>
      </c>
    </row>
    <row r="52" spans="1:6" ht="12.75">
      <c r="A52" s="4" t="s">
        <v>16</v>
      </c>
      <c r="B52" s="6"/>
      <c r="C52" s="10"/>
      <c r="D52" s="10"/>
      <c r="E52" s="10"/>
      <c r="F52" s="10"/>
    </row>
    <row r="53" spans="1:6" ht="12.75">
      <c r="A53" s="4" t="s">
        <v>20</v>
      </c>
      <c r="B53" s="6">
        <v>221</v>
      </c>
      <c r="C53" s="10">
        <f t="shared" si="0"/>
        <v>45300</v>
      </c>
      <c r="D53" s="10">
        <v>45300</v>
      </c>
      <c r="E53" s="10"/>
      <c r="F53" s="10"/>
    </row>
    <row r="54" spans="1:6" ht="12.75">
      <c r="A54" s="4" t="s">
        <v>21</v>
      </c>
      <c r="B54" s="6">
        <v>222</v>
      </c>
      <c r="C54" s="10">
        <f t="shared" si="0"/>
        <v>40000</v>
      </c>
      <c r="D54" s="10">
        <v>40000</v>
      </c>
      <c r="E54" s="10"/>
      <c r="F54" s="10"/>
    </row>
    <row r="55" spans="1:6" ht="12.75">
      <c r="A55" s="4" t="s">
        <v>22</v>
      </c>
      <c r="B55" s="6">
        <v>223</v>
      </c>
      <c r="C55" s="10">
        <f t="shared" si="0"/>
        <v>3582660</v>
      </c>
      <c r="D55" s="10">
        <v>3582660</v>
      </c>
      <c r="E55" s="10"/>
      <c r="F55" s="10"/>
    </row>
    <row r="56" spans="1:6" ht="12.75">
      <c r="A56" s="4" t="s">
        <v>22</v>
      </c>
      <c r="B56" s="6" t="s">
        <v>57</v>
      </c>
      <c r="C56" s="10">
        <f t="shared" si="0"/>
        <v>58000</v>
      </c>
      <c r="D56" s="10">
        <v>58000</v>
      </c>
      <c r="E56" s="10"/>
      <c r="F56" s="10"/>
    </row>
    <row r="57" spans="1:6" ht="38.25">
      <c r="A57" s="4" t="s">
        <v>23</v>
      </c>
      <c r="B57" s="6">
        <v>225</v>
      </c>
      <c r="C57" s="10">
        <f t="shared" si="0"/>
        <v>200856</v>
      </c>
      <c r="D57" s="10">
        <v>200856</v>
      </c>
      <c r="E57" s="10"/>
      <c r="F57" s="10"/>
    </row>
    <row r="58" spans="1:6" ht="39.75" customHeight="1">
      <c r="A58" s="4" t="s">
        <v>23</v>
      </c>
      <c r="B58" s="6" t="s">
        <v>58</v>
      </c>
      <c r="C58" s="10">
        <f t="shared" si="0"/>
        <v>5289.08</v>
      </c>
      <c r="D58" s="10">
        <v>5289.08</v>
      </c>
      <c r="E58" s="10"/>
      <c r="F58" s="10"/>
    </row>
    <row r="59" spans="1:6" ht="12.75">
      <c r="A59" s="4" t="s">
        <v>24</v>
      </c>
      <c r="B59" s="6">
        <v>226</v>
      </c>
      <c r="C59" s="10">
        <f t="shared" si="0"/>
        <v>418385</v>
      </c>
      <c r="D59" s="10">
        <v>418385</v>
      </c>
      <c r="E59" s="10"/>
      <c r="F59" s="10"/>
    </row>
    <row r="60" spans="1:6" ht="12.75">
      <c r="A60" s="4" t="s">
        <v>24</v>
      </c>
      <c r="B60" s="6" t="s">
        <v>59</v>
      </c>
      <c r="C60" s="10">
        <f t="shared" si="0"/>
        <v>5360</v>
      </c>
      <c r="D60" s="10">
        <v>5360</v>
      </c>
      <c r="E60" s="10"/>
      <c r="F60" s="10"/>
    </row>
    <row r="61" spans="1:6" ht="12.75">
      <c r="A61" s="4" t="s">
        <v>25</v>
      </c>
      <c r="B61" s="6">
        <v>290</v>
      </c>
      <c r="C61" s="10">
        <f t="shared" si="0"/>
        <v>45134</v>
      </c>
      <c r="D61" s="10">
        <v>7200</v>
      </c>
      <c r="E61" s="10">
        <v>37934</v>
      </c>
      <c r="F61" s="10"/>
    </row>
    <row r="62" spans="1:6" ht="12.75">
      <c r="A62" s="4" t="s">
        <v>25</v>
      </c>
      <c r="B62" s="6" t="s">
        <v>55</v>
      </c>
      <c r="C62" s="10">
        <f t="shared" si="0"/>
        <v>454620</v>
      </c>
      <c r="D62" s="10">
        <v>454620</v>
      </c>
      <c r="E62" s="10"/>
      <c r="F62" s="10"/>
    </row>
    <row r="63" spans="1:6" ht="38.25">
      <c r="A63" s="11" t="s">
        <v>26</v>
      </c>
      <c r="B63" s="12">
        <v>300</v>
      </c>
      <c r="C63" s="13">
        <f t="shared" si="0"/>
        <v>2033433.76</v>
      </c>
      <c r="D63" s="13">
        <f>D65+D66+D67+D68</f>
        <v>2011905</v>
      </c>
      <c r="E63" s="13">
        <f>E65+E66+E67+E68</f>
        <v>21528.76</v>
      </c>
      <c r="F63" s="13">
        <f>F65+F66+F67+F68</f>
        <v>0</v>
      </c>
    </row>
    <row r="64" spans="1:6" ht="12.75">
      <c r="A64" s="4" t="s">
        <v>16</v>
      </c>
      <c r="B64" s="3"/>
      <c r="C64" s="10"/>
      <c r="D64" s="10"/>
      <c r="E64" s="10"/>
      <c r="F64" s="10"/>
    </row>
    <row r="65" spans="1:6" ht="25.5">
      <c r="A65" s="4" t="s">
        <v>27</v>
      </c>
      <c r="B65" s="6">
        <v>310</v>
      </c>
      <c r="C65" s="10">
        <f t="shared" si="0"/>
        <v>21528.76</v>
      </c>
      <c r="D65" s="10"/>
      <c r="E65" s="10">
        <v>21528.76</v>
      </c>
      <c r="F65" s="10"/>
    </row>
    <row r="66" spans="1:6" ht="37.5" customHeight="1">
      <c r="A66" s="4" t="s">
        <v>66</v>
      </c>
      <c r="B66" s="6" t="s">
        <v>36</v>
      </c>
      <c r="C66" s="10">
        <f t="shared" si="0"/>
        <v>1818323</v>
      </c>
      <c r="D66" s="10">
        <v>1818323</v>
      </c>
      <c r="E66" s="10"/>
      <c r="F66" s="10"/>
    </row>
    <row r="67" spans="1:6" ht="38.25">
      <c r="A67" s="4" t="s">
        <v>67</v>
      </c>
      <c r="B67" s="6" t="s">
        <v>37</v>
      </c>
      <c r="C67" s="10">
        <f t="shared" si="0"/>
        <v>95647</v>
      </c>
      <c r="D67" s="10">
        <v>95647</v>
      </c>
      <c r="E67" s="10"/>
      <c r="F67" s="10"/>
    </row>
    <row r="68" spans="1:6" ht="25.5">
      <c r="A68" s="4" t="s">
        <v>28</v>
      </c>
      <c r="B68" s="8">
        <v>340</v>
      </c>
      <c r="C68" s="10">
        <f t="shared" si="0"/>
        <v>97935</v>
      </c>
      <c r="D68" s="10">
        <v>97935</v>
      </c>
      <c r="E68" s="10"/>
      <c r="F68" s="10"/>
    </row>
    <row r="69" spans="1:6" ht="25.5">
      <c r="A69" s="4" t="s">
        <v>28</v>
      </c>
      <c r="B69" s="8" t="s">
        <v>60</v>
      </c>
      <c r="C69" s="10"/>
      <c r="D69" s="10"/>
      <c r="E69" s="10"/>
      <c r="F69" s="10"/>
    </row>
    <row r="70" spans="1:6" ht="38.25">
      <c r="A70" s="4" t="s">
        <v>29</v>
      </c>
      <c r="B70" s="6" t="s">
        <v>30</v>
      </c>
      <c r="C70" s="10">
        <f t="shared" si="0"/>
        <v>0</v>
      </c>
      <c r="D70" s="10"/>
      <c r="E70" s="10"/>
      <c r="F70" s="10"/>
    </row>
    <row r="71" ht="8.25" customHeight="1"/>
    <row r="72" ht="3.75" customHeight="1"/>
    <row r="73" spans="1:5" ht="24" customHeight="1">
      <c r="A73" s="17" t="s">
        <v>39</v>
      </c>
      <c r="B73" s="17"/>
      <c r="E73" t="s">
        <v>45</v>
      </c>
    </row>
    <row r="74" ht="6.75" customHeight="1"/>
    <row r="75" spans="1:2" ht="12.75">
      <c r="A75" s="18" t="s">
        <v>40</v>
      </c>
      <c r="B75" s="18"/>
    </row>
    <row r="76" spans="1:5" ht="12.75" customHeight="1">
      <c r="A76" s="18"/>
      <c r="B76" s="18"/>
      <c r="E76" t="s">
        <v>46</v>
      </c>
    </row>
    <row r="77" ht="6.75" customHeight="1"/>
    <row r="78" spans="1:5" ht="14.25" customHeight="1">
      <c r="A78" t="s">
        <v>41</v>
      </c>
      <c r="E78" t="s">
        <v>46</v>
      </c>
    </row>
    <row r="79" ht="4.5" customHeight="1"/>
    <row r="80" ht="12.75">
      <c r="A80" t="s">
        <v>42</v>
      </c>
    </row>
    <row r="81" ht="12.75">
      <c r="A81" t="s">
        <v>47</v>
      </c>
    </row>
    <row r="82" ht="9.75" customHeight="1"/>
  </sheetData>
  <sheetProtection/>
  <mergeCells count="8">
    <mergeCell ref="A2:F2"/>
    <mergeCell ref="A3:F3"/>
    <mergeCell ref="A73:B73"/>
    <mergeCell ref="A75:B76"/>
    <mergeCell ref="D5:F5"/>
    <mergeCell ref="C5:C6"/>
    <mergeCell ref="B5:B6"/>
    <mergeCell ref="A5:A6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">
      <selection activeCell="A20" sqref="A1:F16384"/>
    </sheetView>
  </sheetViews>
  <sheetFormatPr defaultColWidth="9.140625" defaultRowHeight="12.75"/>
  <sheetData>
    <row r="5" ht="12.75" customHeight="1"/>
    <row r="24" ht="7.5" customHeight="1"/>
    <row r="25" ht="8.25" customHeight="1"/>
    <row r="30" ht="8.25" customHeight="1"/>
    <row r="31" ht="9.75" customHeight="1"/>
    <row r="42" ht="13.5" customHeight="1"/>
    <row r="43" ht="14.25" customHeight="1"/>
    <row r="44" ht="15" customHeight="1"/>
    <row r="58" ht="27" customHeight="1"/>
    <row r="64" ht="12" customHeight="1"/>
    <row r="70" ht="35.25" customHeight="1"/>
    <row r="71" ht="0.75" customHeight="1" hidden="1"/>
    <row r="72" ht="7.5" customHeight="1" hidden="1"/>
    <row r="73" ht="28.5" customHeight="1"/>
    <row r="74" ht="8.25" customHeight="1"/>
    <row r="75" ht="12" customHeight="1"/>
    <row r="77" ht="6.75" customHeight="1"/>
    <row r="79" ht="9.75" customHeight="1"/>
  </sheetData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F34" sqref="A1:F34"/>
    </sheetView>
  </sheetViews>
  <sheetFormatPr defaultColWidth="9.140625" defaultRowHeight="12.75"/>
  <cols>
    <col min="2" max="2" width="13.28125" style="0" customWidth="1"/>
  </cols>
  <sheetData>
    <row r="5" ht="12.75" customHeight="1"/>
    <row r="24" ht="7.5" customHeight="1"/>
    <row r="25" ht="9" customHeight="1"/>
    <row r="30" ht="9" customHeight="1"/>
    <row r="31" ht="9" customHeight="1"/>
    <row r="35" ht="6" customHeight="1"/>
  </sheetData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A1:F15"/>
    </sheetView>
  </sheetViews>
  <sheetFormatPr defaultColWidth="9.140625" defaultRowHeight="12.75"/>
  <cols>
    <col min="1" max="1" width="21.00390625" style="0" customWidth="1"/>
    <col min="2" max="2" width="12.28125" style="0" customWidth="1"/>
    <col min="3" max="3" width="12.8515625" style="0" customWidth="1"/>
    <col min="4" max="4" width="14.7109375" style="0" customWidth="1"/>
    <col min="5" max="5" width="12.8515625" style="0" customWidth="1"/>
    <col min="6" max="6" width="12.28125" style="0" customWidth="1"/>
    <col min="8" max="8" width="13.421875" style="0" customWidth="1"/>
  </cols>
  <sheetData/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F81"/>
    </sheetView>
  </sheetViews>
  <sheetFormatPr defaultColWidth="9.140625" defaultRowHeight="12.75"/>
  <sheetData>
    <row r="5" ht="12.75" customHeight="1"/>
    <row r="24" ht="8.25" customHeight="1"/>
    <row r="25" ht="9" customHeight="1"/>
    <row r="30" ht="9" customHeight="1"/>
    <row r="31" ht="9" customHeight="1"/>
    <row r="42" ht="15" customHeight="1"/>
    <row r="43" ht="13.5" customHeight="1"/>
    <row r="44" ht="14.25" customHeight="1"/>
    <row r="45" ht="13.5" customHeight="1"/>
    <row r="58" ht="38.25" customHeight="1"/>
    <row r="71" ht="7.5" customHeight="1"/>
    <row r="72" ht="7.5" customHeight="1"/>
    <row r="73" ht="24" customHeight="1"/>
    <row r="74" ht="6" customHeight="1"/>
    <row r="75" ht="12" customHeight="1"/>
    <row r="77" ht="7.5" customHeight="1"/>
    <row r="78" ht="15" customHeight="1"/>
    <row r="79" ht="9.75" customHeight="1"/>
  </sheetData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B43" sqref="B43"/>
    </sheetView>
  </sheetViews>
  <sheetFormatPr defaultColWidth="9.140625" defaultRowHeight="12.75"/>
  <sheetData>
    <row r="5" ht="12.75" customHeight="1"/>
    <row r="7" ht="36.75" customHeight="1"/>
    <row r="24" ht="9" customHeight="1"/>
    <row r="25" ht="9" customHeight="1"/>
    <row r="30" ht="9.75" customHeight="1"/>
    <row r="31" ht="10.5" customHeight="1"/>
    <row r="42" ht="26.25" customHeight="1"/>
    <row r="43" ht="25.5" customHeight="1"/>
    <row r="44" ht="12.75" customHeight="1"/>
    <row r="45" ht="14.25" customHeight="1"/>
    <row r="57" ht="25.5" customHeight="1"/>
    <row r="58" ht="25.5" customHeight="1"/>
    <row r="63" ht="36.75" customHeight="1"/>
    <row r="71" ht="8.25" customHeight="1"/>
    <row r="72" ht="3.75" customHeight="1"/>
    <row r="73" ht="23.25" customHeight="1"/>
    <row r="74" ht="1.5" customHeight="1"/>
    <row r="76" ht="10.5" customHeight="1"/>
    <row r="77" ht="5.25" customHeight="1"/>
    <row r="78" ht="11.25" customHeight="1"/>
    <row r="79" ht="8.25" customHeight="1"/>
    <row r="83" ht="7.5" customHeight="1"/>
  </sheetData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O41" sqref="O41"/>
    </sheetView>
  </sheetViews>
  <sheetFormatPr defaultColWidth="9.140625" defaultRowHeight="12.75"/>
  <sheetData>
    <row r="5" ht="12.75" customHeight="1"/>
    <row r="24" ht="9" customHeight="1"/>
    <row r="25" ht="9" customHeight="1"/>
    <row r="30" ht="7.5" customHeight="1"/>
    <row r="31" ht="8.25" customHeight="1"/>
    <row r="32" ht="36" customHeight="1"/>
    <row r="35" ht="36.75" customHeight="1"/>
    <row r="38" ht="49.5" customHeight="1"/>
    <row r="42" ht="12" customHeight="1"/>
    <row r="43" ht="12" customHeight="1"/>
    <row r="44" ht="14.25" customHeight="1"/>
    <row r="45" ht="14.25" customHeight="1"/>
    <row r="48" ht="37.5" customHeight="1"/>
    <row r="51" ht="24" customHeight="1"/>
    <row r="57" ht="36.75" customHeight="1"/>
    <row r="58" ht="36.75" customHeight="1"/>
    <row r="63" ht="36" customHeight="1"/>
    <row r="65" ht="23.25" customHeight="1"/>
    <row r="66" ht="36" customHeight="1"/>
    <row r="67" ht="36.75" customHeight="1"/>
    <row r="68" ht="24" customHeight="1"/>
    <row r="69" ht="24" customHeight="1"/>
    <row r="70" ht="36" customHeight="1"/>
    <row r="71" ht="9.75" customHeight="1"/>
    <row r="72" ht="7.5" customHeight="1"/>
    <row r="73" ht="23.25" customHeight="1"/>
    <row r="74" ht="9" customHeight="1"/>
    <row r="75" ht="12" customHeight="1"/>
    <row r="76" ht="11.25" customHeight="1"/>
    <row r="77" ht="9" customHeight="1"/>
    <row r="78" ht="15" customHeight="1"/>
    <row r="79" ht="8.25" customHeight="1"/>
    <row r="81" ht="13.5" customHeight="1"/>
  </sheetData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07" sqref="O107"/>
    </sheetView>
  </sheetViews>
  <sheetFormatPr defaultColWidth="9.140625" defaultRowHeight="12.75"/>
  <sheetData>
    <row r="5" ht="12.75" customHeight="1"/>
    <row r="16" ht="39" customHeight="1"/>
    <row r="27" ht="117.75" customHeight="1"/>
    <row r="30" ht="9" customHeight="1"/>
    <row r="31" ht="8.25" customHeight="1"/>
    <row r="38" ht="41.25" customHeight="1"/>
    <row r="58" ht="36" customHeight="1"/>
    <row r="72" ht="6.75" customHeight="1"/>
    <row r="73" ht="27" customHeight="1"/>
    <row r="74" ht="9" customHeight="1"/>
    <row r="75" ht="12" customHeight="1"/>
    <row r="77" ht="10.5" customHeight="1"/>
    <row r="79" ht="9" customHeight="1"/>
  </sheetData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9" sqref="H89"/>
    </sheetView>
  </sheetViews>
  <sheetFormatPr defaultColWidth="9.140625" defaultRowHeight="12.75"/>
  <sheetData>
    <row r="5" ht="12.75" customHeight="1"/>
    <row r="42" ht="13.5" customHeight="1"/>
    <row r="43" ht="14.25" customHeight="1"/>
    <row r="44" ht="13.5" customHeight="1"/>
    <row r="58" ht="37.5" customHeight="1"/>
    <row r="73" ht="27.75" customHeight="1"/>
    <row r="75" ht="12" customHeight="1"/>
  </sheetData>
  <sheetProtection/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2013-01-29T11:41:14Z</cp:lastPrinted>
  <dcterms:created xsi:type="dcterms:W3CDTF">1996-10-08T23:32:33Z</dcterms:created>
  <dcterms:modified xsi:type="dcterms:W3CDTF">2013-04-16T19:09:55Z</dcterms:modified>
  <cp:category/>
  <cp:version/>
  <cp:contentType/>
  <cp:contentStatus/>
</cp:coreProperties>
</file>